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BD\Public\COMPARTIDOS FINANCIERA Y CONTABILIDAD\ESTADOS FINANCIEROS\2023\JUNIO 2023\"/>
    </mc:Choice>
  </mc:AlternateContent>
  <xr:revisionPtr revIDLastSave="0" documentId="13_ncr:1_{AE00380B-0DF9-42B9-A1A3-B110AB20DEFE}" xr6:coauthVersionLast="47" xr6:coauthVersionMax="47" xr10:uidLastSave="{00000000-0000-0000-0000-000000000000}"/>
  <bookViews>
    <workbookView xWindow="-120" yWindow="-120" windowWidth="29040" windowHeight="15840" xr2:uid="{C3D031BA-FEA3-4838-A3F6-98B225064EFD}"/>
  </bookViews>
  <sheets>
    <sheet name="Estado patrimoni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0" i="1" l="1"/>
  <c r="F21" i="1" s="1"/>
  <c r="G18" i="1"/>
  <c r="G17" i="1"/>
  <c r="G16" i="1"/>
  <c r="G15" i="1"/>
  <c r="E13" i="1"/>
  <c r="E21" i="1" s="1"/>
  <c r="D13" i="1"/>
  <c r="D21" i="1" s="1"/>
  <c r="C13" i="1"/>
  <c r="C21" i="1" s="1"/>
  <c r="F12" i="1"/>
  <c r="G12" i="1" s="1"/>
  <c r="G11" i="1"/>
  <c r="G10" i="1"/>
  <c r="G9" i="1"/>
  <c r="F8" i="1"/>
  <c r="F13" i="1" s="1"/>
  <c r="G21" i="1" l="1"/>
  <c r="G8" i="1"/>
  <c r="G13" i="1" s="1"/>
  <c r="G20" i="1"/>
</calcChain>
</file>

<file path=xl/sharedStrings.xml><?xml version="1.0" encoding="utf-8"?>
<sst xmlns="http://schemas.openxmlformats.org/spreadsheetml/2006/main" count="23" uniqueCount="19">
  <si>
    <t xml:space="preserve">                               INSTITUTO DEL TABACO DE LA REPUBLICA DOMINICANA</t>
  </si>
  <si>
    <t xml:space="preserve">                                       Estado de Cambio de Activo / Patrimonio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</si>
  <si>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Al al 30 de Junio de 2023 y 2022</t>
  </si>
  <si>
    <t xml:space="preserve">                                                                    (Valores en RD$)</t>
  </si>
  <si>
    <t>Capital Aportado</t>
  </si>
  <si>
    <t>Cambios en Políticas Contables</t>
  </si>
  <si>
    <t>Revaluación</t>
  </si>
  <si>
    <t>Resultados Acumulados</t>
  </si>
  <si>
    <t>Total Activos Netos / Patrimonio</t>
  </si>
  <si>
    <t>Saldo al 31 de Diciembre de 2021</t>
  </si>
  <si>
    <t>Cambio en políticas contables</t>
  </si>
  <si>
    <t>Revaluación de Propiedad, planta y equipo</t>
  </si>
  <si>
    <t>Ajuste al patrimonio</t>
  </si>
  <si>
    <t>Resultado del período</t>
  </si>
  <si>
    <t>Saldo al 30 de Junio de 2022</t>
  </si>
  <si>
    <t>Saldo al 31 Diciembre de 2022</t>
  </si>
  <si>
    <t>Efecto del gasto de depreciación de los activos revaluados</t>
  </si>
  <si>
    <t>Saldo al 30 de Junio de 2023</t>
  </si>
  <si>
    <t>Las notas  7 a 25 son parte integral de los Estados Financieros.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</si>
</sst>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 &quot;;&quot;(&quot;#,##0&quot;)&quot;;&quot;- &quot;;&quot; &quot;@&quot; &quot;"/>
  </numFmts>
  <fonts count="12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  <font>
      <b/>
      <sz val="6"/>
      <color rgb="FF000000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164" fontId="5" fillId="0" borderId="0" xfId="0" applyNumberFormat="1" applyFont="1"/>
    <xf numFmtId="164" fontId="6" fillId="0" borderId="0" xfId="0" applyNumberFormat="1" applyFont="1"/>
    <xf numFmtId="164" fontId="5" fillId="0" borderId="1" xfId="0" applyNumberFormat="1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164" fontId="5" fillId="0" borderId="1" xfId="0" applyNumberFormat="1" applyFont="1" applyBorder="1"/>
    <xf numFmtId="164" fontId="6" fillId="0" borderId="1" xfId="0" applyNumberFormat="1" applyFont="1" applyBorder="1"/>
    <xf numFmtId="4" fontId="0" fillId="0" borderId="0" xfId="0" applyNumberFormat="1"/>
    <xf numFmtId="0" fontId="3" fillId="0" borderId="0" xfId="0" applyFont="1" applyAlignment="1">
      <alignment vertical="center" wrapText="1"/>
    </xf>
    <xf numFmtId="164" fontId="0" fillId="0" borderId="0" xfId="0" applyNumberFormat="1"/>
    <xf numFmtId="0" fontId="3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164" fontId="8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164" fontId="3" fillId="0" borderId="0" xfId="0" applyNumberFormat="1" applyFont="1"/>
    <xf numFmtId="164" fontId="3" fillId="0" borderId="0" xfId="0" applyNumberFormat="1" applyFont="1" applyAlignment="1">
      <alignment vertical="center"/>
    </xf>
    <xf numFmtId="0" fontId="10" fillId="0" borderId="0" xfId="0" applyFont="1"/>
    <xf numFmtId="0" fontId="1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295400" cy="685803"/>
    <xdr:pic>
      <xdr:nvPicPr>
        <xdr:cNvPr id="2" name="Imagen 5">
          <a:extLst>
            <a:ext uri="{FF2B5EF4-FFF2-40B4-BE49-F238E27FC236}">
              <a16:creationId xmlns:a16="http://schemas.microsoft.com/office/drawing/2014/main" id="{1FA898B8-CED4-403A-AEAC-3DB2222D2B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62025"/>
          <a:ext cx="1295400" cy="685803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605284</xdr:colOff>
      <xdr:row>2</xdr:row>
      <xdr:rowOff>19046</xdr:rowOff>
    </xdr:from>
    <xdr:ext cx="1194941" cy="714375"/>
    <xdr:pic>
      <xdr:nvPicPr>
        <xdr:cNvPr id="3" name="Imagen 4">
          <a:extLst>
            <a:ext uri="{FF2B5EF4-FFF2-40B4-BE49-F238E27FC236}">
              <a16:creationId xmlns:a16="http://schemas.microsoft.com/office/drawing/2014/main" id="{1462EBD9-A5C4-41C0-A90A-A1C44999F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15384" y="981071"/>
          <a:ext cx="1194941" cy="71437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yfermin\Downloads\Documentos\ESTADOS%20FINANCIEROS%20HACIENDA%202023%20JUNIO.ods" TargetMode="External"/><Relationship Id="rId1" Type="http://schemas.openxmlformats.org/officeDocument/2006/relationships/externalLinkPath" Target="file:///C:\Users\yfermin\Downloads\Documentos\ESTADOS%20FINANCIEROS%20HACIENDA%202023%20JUNIO.od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as_Estados_2023"/>
      <sheetName val="Hoja3"/>
      <sheetName val="Estado_Situacion_Financiera"/>
      <sheetName val="Estsdo_Rendimiento_Financiero"/>
      <sheetName val="Estado_de_Cambio_en_el_Patrimon"/>
      <sheetName val="CONCILIACION"/>
      <sheetName val="Estado_Flujo_Efectivo"/>
      <sheetName val="Presupuesto"/>
      <sheetName val="Hoja12"/>
      <sheetName val="Hoja1"/>
      <sheetName val="cuadro_activos"/>
    </sheetNames>
    <sheetDataSet>
      <sheetData sheetId="0">
        <row r="22">
          <cell r="G22">
            <v>100018711</v>
          </cell>
        </row>
        <row r="401">
          <cell r="I401">
            <v>46051513</v>
          </cell>
        </row>
      </sheetData>
      <sheetData sheetId="1"/>
      <sheetData sheetId="2"/>
      <sheetData sheetId="3">
        <row r="19">
          <cell r="D19">
            <v>115541498</v>
          </cell>
        </row>
        <row r="32">
          <cell r="D32">
            <v>22164967</v>
          </cell>
          <cell r="F32">
            <v>5339982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A5F76-93AE-44FF-BA90-A25680CFA7B0}">
  <dimension ref="A2:I35"/>
  <sheetViews>
    <sheetView tabSelected="1" topLeftCell="B16" workbookViewId="0">
      <selection activeCell="B6" sqref="A6:XFD6"/>
    </sheetView>
  </sheetViews>
  <sheetFormatPr baseColWidth="10" defaultRowHeight="15" x14ac:dyDescent="0.25"/>
  <cols>
    <col min="1" max="1" width="1.42578125" hidden="1" customWidth="1"/>
    <col min="2" max="2" width="35.5703125" customWidth="1"/>
    <col min="3" max="3" width="13" customWidth="1"/>
    <col min="4" max="4" width="9.140625" customWidth="1"/>
    <col min="6" max="6" width="14.85546875" customWidth="1"/>
    <col min="7" max="7" width="12.5703125" customWidth="1"/>
    <col min="8" max="8" width="12.140625" customWidth="1"/>
    <col min="9" max="9" width="15.28515625" customWidth="1"/>
    <col min="10" max="10" width="12.5703125" customWidth="1"/>
  </cols>
  <sheetData>
    <row r="2" spans="1:9" ht="15.75" x14ac:dyDescent="0.25">
      <c r="A2" s="1"/>
      <c r="B2" s="28" t="s">
        <v>0</v>
      </c>
      <c r="C2" s="28"/>
      <c r="D2" s="28"/>
      <c r="E2" s="28"/>
      <c r="F2" s="28"/>
      <c r="G2" s="28"/>
      <c r="H2" s="1"/>
    </row>
    <row r="3" spans="1:9" ht="18.75" x14ac:dyDescent="0.25">
      <c r="A3" s="26" t="s">
        <v>1</v>
      </c>
      <c r="B3" s="26"/>
      <c r="C3" s="26"/>
      <c r="D3" s="26"/>
      <c r="E3" s="26"/>
      <c r="F3" s="26"/>
      <c r="G3" s="26"/>
    </row>
    <row r="4" spans="1:9" ht="15.75" x14ac:dyDescent="0.25">
      <c r="A4" s="25" t="s">
        <v>2</v>
      </c>
      <c r="B4" s="25"/>
      <c r="C4" s="25"/>
      <c r="D4" s="25"/>
      <c r="E4" s="25"/>
      <c r="F4" s="25"/>
      <c r="G4" s="25"/>
    </row>
    <row r="5" spans="1:9" ht="15.75" x14ac:dyDescent="0.25">
      <c r="A5" s="25" t="s">
        <v>3</v>
      </c>
      <c r="B5" s="25"/>
      <c r="C5" s="25"/>
      <c r="D5" s="25"/>
      <c r="E5" s="25"/>
      <c r="F5" s="25"/>
      <c r="G5" s="25"/>
    </row>
    <row r="6" spans="1:9" ht="17.25" customHeight="1" x14ac:dyDescent="0.25">
      <c r="A6" s="2"/>
      <c r="B6" s="3"/>
      <c r="C6" s="4"/>
      <c r="D6" s="4"/>
      <c r="E6" s="4"/>
      <c r="F6" s="2"/>
      <c r="G6" s="2"/>
    </row>
    <row r="7" spans="1:9" ht="51" x14ac:dyDescent="0.25">
      <c r="A7" s="2"/>
      <c r="B7" s="2"/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</row>
    <row r="8" spans="1:9" x14ac:dyDescent="0.25">
      <c r="A8" s="2"/>
      <c r="B8" s="2" t="s">
        <v>9</v>
      </c>
      <c r="C8" s="6">
        <v>53822869</v>
      </c>
      <c r="D8" s="7">
        <v>0</v>
      </c>
      <c r="E8" s="7">
        <v>0</v>
      </c>
      <c r="F8" s="8">
        <f>[1]Notas_Estados_2023!$I$401</f>
        <v>46051513</v>
      </c>
      <c r="G8" s="9">
        <f>SUM(C8,D8,E8,F8)</f>
        <v>99874382</v>
      </c>
    </row>
    <row r="9" spans="1:9" ht="13.5" customHeight="1" x14ac:dyDescent="0.25">
      <c r="A9" s="4"/>
      <c r="B9" s="2" t="s">
        <v>10</v>
      </c>
      <c r="C9" s="6"/>
      <c r="D9" s="7">
        <v>0</v>
      </c>
      <c r="E9" s="7"/>
      <c r="F9" s="6"/>
      <c r="G9" s="6">
        <f>SUM(C9,D9,E9,F9)</f>
        <v>0</v>
      </c>
    </row>
    <row r="10" spans="1:9" ht="15" customHeight="1" x14ac:dyDescent="0.25">
      <c r="A10" s="4"/>
      <c r="B10" s="2" t="s">
        <v>11</v>
      </c>
      <c r="C10" s="6"/>
      <c r="D10" s="7"/>
      <c r="E10" s="7">
        <v>0</v>
      </c>
      <c r="F10" s="6"/>
      <c r="G10" s="6">
        <f>SUM(C10,D10,E10,F10)</f>
        <v>0</v>
      </c>
    </row>
    <row r="11" spans="1:9" x14ac:dyDescent="0.25">
      <c r="A11" s="2"/>
      <c r="B11" s="2" t="s">
        <v>12</v>
      </c>
      <c r="C11" s="6"/>
      <c r="D11" s="7"/>
      <c r="E11" s="7"/>
      <c r="F11" s="9">
        <v>0</v>
      </c>
      <c r="G11" s="9">
        <f>SUM(C11,D11,E11,F11)</f>
        <v>0</v>
      </c>
    </row>
    <row r="12" spans="1:9" x14ac:dyDescent="0.25">
      <c r="A12" s="2"/>
      <c r="B12" s="2" t="s">
        <v>13</v>
      </c>
      <c r="C12" s="10"/>
      <c r="D12" s="11"/>
      <c r="E12" s="11"/>
      <c r="F12" s="8">
        <f>[1]Estsdo_Rendimiento_Financiero!$F$32</f>
        <v>5339982</v>
      </c>
      <c r="G12" s="8">
        <f>+F12</f>
        <v>5339982</v>
      </c>
    </row>
    <row r="13" spans="1:9" x14ac:dyDescent="0.25">
      <c r="A13" s="2"/>
      <c r="B13" s="2" t="s">
        <v>14</v>
      </c>
      <c r="C13" s="6">
        <f>SUM(C8:C12)</f>
        <v>53822869</v>
      </c>
      <c r="D13" s="7">
        <f>SUM(D8:D12)</f>
        <v>0</v>
      </c>
      <c r="E13" s="7">
        <f>SUM(E8:E12)</f>
        <v>0</v>
      </c>
      <c r="F13" s="9">
        <f>SUM(F8:F12)</f>
        <v>51391495</v>
      </c>
      <c r="G13" s="9">
        <f>SUM(G8:G12)</f>
        <v>105214364</v>
      </c>
      <c r="I13" s="12"/>
    </row>
    <row r="14" spans="1:9" x14ac:dyDescent="0.25">
      <c r="A14" s="2"/>
      <c r="B14" s="2"/>
      <c r="C14" s="6"/>
      <c r="D14" s="7"/>
      <c r="E14" s="7"/>
      <c r="F14" s="9"/>
      <c r="G14" s="9"/>
      <c r="I14" s="12"/>
    </row>
    <row r="15" spans="1:9" x14ac:dyDescent="0.25">
      <c r="A15" s="2"/>
      <c r="B15" s="2" t="s">
        <v>15</v>
      </c>
      <c r="C15" s="6">
        <v>53822869</v>
      </c>
      <c r="D15" s="7"/>
      <c r="E15" s="7"/>
      <c r="F15" s="9">
        <v>74257164</v>
      </c>
      <c r="G15" s="9">
        <f>+C15+F15</f>
        <v>128080033</v>
      </c>
    </row>
    <row r="16" spans="1:9" x14ac:dyDescent="0.25">
      <c r="A16" s="4"/>
      <c r="B16" s="13" t="s">
        <v>10</v>
      </c>
      <c r="C16" s="6"/>
      <c r="D16" s="7">
        <v>0</v>
      </c>
      <c r="E16" s="7"/>
      <c r="F16" s="6"/>
      <c r="G16" s="6">
        <f>SUM(C16,D16,E16,F16)</f>
        <v>0</v>
      </c>
    </row>
    <row r="17" spans="1:9" ht="30" x14ac:dyDescent="0.25">
      <c r="A17" s="4"/>
      <c r="B17" s="13" t="s">
        <v>11</v>
      </c>
      <c r="C17" s="6"/>
      <c r="D17" s="7"/>
      <c r="E17" s="7">
        <v>0</v>
      </c>
      <c r="F17" s="6"/>
      <c r="G17" s="6">
        <f>SUM(C17,D17,E17,F17)</f>
        <v>0</v>
      </c>
      <c r="I17" s="14"/>
    </row>
    <row r="18" spans="1:9" ht="30" x14ac:dyDescent="0.25">
      <c r="A18" s="4"/>
      <c r="B18" s="15" t="s">
        <v>16</v>
      </c>
      <c r="C18" s="6"/>
      <c r="D18" s="7"/>
      <c r="E18" s="7">
        <v>0</v>
      </c>
      <c r="F18" s="6"/>
      <c r="G18" s="6">
        <f>SUM(C18,D18,E18,F18)</f>
        <v>0</v>
      </c>
    </row>
    <row r="19" spans="1:9" x14ac:dyDescent="0.25">
      <c r="A19" s="4"/>
      <c r="B19" s="13" t="s">
        <v>12</v>
      </c>
      <c r="C19" s="6"/>
      <c r="D19" s="7"/>
      <c r="E19" s="7"/>
      <c r="F19" s="6"/>
      <c r="G19" s="6"/>
    </row>
    <row r="20" spans="1:9" x14ac:dyDescent="0.25">
      <c r="A20" s="2"/>
      <c r="B20" s="13" t="s">
        <v>13</v>
      </c>
      <c r="C20" s="10"/>
      <c r="D20" s="11"/>
      <c r="E20" s="11"/>
      <c r="F20" s="8">
        <f>[1]Estsdo_Rendimiento_Financiero!$D$32</f>
        <v>22164967</v>
      </c>
      <c r="G20" s="8">
        <f>SUM(C20,D20,E20,F20)</f>
        <v>22164967</v>
      </c>
    </row>
    <row r="21" spans="1:9" ht="15.75" thickBot="1" x14ac:dyDescent="0.3">
      <c r="A21" s="16"/>
      <c r="B21" s="17" t="s">
        <v>17</v>
      </c>
      <c r="C21" s="18">
        <f>SUM(C20,C13)</f>
        <v>53822869</v>
      </c>
      <c r="D21" s="19">
        <f>SUM(D20,D13)</f>
        <v>0</v>
      </c>
      <c r="E21" s="19">
        <f>SUM(E20,E13)</f>
        <v>0</v>
      </c>
      <c r="F21" s="18">
        <f>SUM(F18:F20)+F15</f>
        <v>96422131</v>
      </c>
      <c r="G21" s="18">
        <f>+C21+F21</f>
        <v>150245000</v>
      </c>
      <c r="I21" s="12"/>
    </row>
    <row r="22" spans="1:9" ht="15.75" thickTop="1" x14ac:dyDescent="0.25">
      <c r="A22" s="16"/>
      <c r="B22" s="2"/>
      <c r="C22" s="20"/>
      <c r="D22" s="20"/>
      <c r="E22" s="20"/>
      <c r="F22" s="21"/>
      <c r="G22" s="21"/>
    </row>
    <row r="23" spans="1:9" x14ac:dyDescent="0.25">
      <c r="A23" s="16"/>
      <c r="B23" s="2"/>
      <c r="C23" s="20"/>
      <c r="D23" s="20"/>
      <c r="E23" s="20"/>
      <c r="F23" s="21"/>
      <c r="G23" s="21"/>
    </row>
    <row r="24" spans="1:9" x14ac:dyDescent="0.25">
      <c r="A24" s="16"/>
      <c r="B24" s="2"/>
      <c r="C24" s="20"/>
      <c r="D24" s="20"/>
      <c r="E24" s="20"/>
      <c r="F24" s="21"/>
      <c r="G24" s="21"/>
    </row>
    <row r="25" spans="1:9" x14ac:dyDescent="0.25">
      <c r="A25" s="16"/>
      <c r="B25" s="2"/>
      <c r="C25" s="20"/>
      <c r="D25" s="20"/>
      <c r="E25" s="20"/>
      <c r="F25" s="21"/>
      <c r="G25" s="21"/>
    </row>
    <row r="26" spans="1:9" ht="15" customHeight="1" x14ac:dyDescent="0.25">
      <c r="A26" s="2"/>
      <c r="B26" s="2"/>
      <c r="C26" s="4"/>
      <c r="D26" s="4"/>
      <c r="E26" s="4"/>
      <c r="F26" s="21"/>
      <c r="G26" s="2"/>
    </row>
    <row r="28" spans="1:9" x14ac:dyDescent="0.25">
      <c r="B28" s="22"/>
      <c r="C28" s="22"/>
      <c r="D28" s="23"/>
      <c r="F28" s="22"/>
    </row>
    <row r="29" spans="1:9" x14ac:dyDescent="0.25">
      <c r="B29" s="22"/>
      <c r="C29" s="22"/>
      <c r="F29" s="22"/>
    </row>
    <row r="30" spans="1:9" x14ac:dyDescent="0.25">
      <c r="B30" s="22"/>
      <c r="C30" s="22"/>
    </row>
    <row r="31" spans="1:9" x14ac:dyDescent="0.25">
      <c r="B31" s="22"/>
      <c r="C31" s="22"/>
    </row>
    <row r="33" spans="1:6" x14ac:dyDescent="0.25">
      <c r="B33" s="27" t="s">
        <v>18</v>
      </c>
      <c r="C33" s="27"/>
      <c r="D33" s="27"/>
      <c r="E33" s="22"/>
      <c r="F33" s="22"/>
    </row>
    <row r="34" spans="1:6" x14ac:dyDescent="0.25">
      <c r="A34" s="24"/>
      <c r="B34" s="24"/>
      <c r="C34" s="24"/>
      <c r="D34" s="24"/>
      <c r="E34" s="22"/>
    </row>
    <row r="35" spans="1:6" x14ac:dyDescent="0.25">
      <c r="B35" s="24"/>
      <c r="C35" s="24"/>
      <c r="D35" s="24"/>
    </row>
  </sheetData>
  <mergeCells count="7">
    <mergeCell ref="B35:D35"/>
    <mergeCell ref="A3:G3"/>
    <mergeCell ref="A4:G4"/>
    <mergeCell ref="A5:G5"/>
    <mergeCell ref="B33:D33"/>
    <mergeCell ref="A34:D34"/>
    <mergeCell ref="B2:G2"/>
  </mergeCells>
  <pageMargins left="0.51181102362204722" right="0.31496062992125984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patrimonio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Karina Mercado</cp:lastModifiedBy>
  <cp:lastPrinted>2023-07-12T14:45:47Z</cp:lastPrinted>
  <dcterms:created xsi:type="dcterms:W3CDTF">2023-07-11T13:14:56Z</dcterms:created>
  <dcterms:modified xsi:type="dcterms:W3CDTF">2023-07-12T15:15:31Z</dcterms:modified>
</cp:coreProperties>
</file>