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DICIEMBRE 2023\"/>
    </mc:Choice>
  </mc:AlternateContent>
  <xr:revisionPtr revIDLastSave="0" documentId="13_ncr:1_{480DD133-A34E-4D9E-9D62-D5F1C47F6CC5}" xr6:coauthVersionLast="47" xr6:coauthVersionMax="47" xr10:uidLastSave="{00000000-0000-0000-0000-000000000000}"/>
  <bookViews>
    <workbookView xWindow="-120" yWindow="-120" windowWidth="29040" windowHeight="15840" xr2:uid="{83BD519D-0321-49CC-9BC8-74F3D8A7145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D52" i="1"/>
  <c r="F51" i="1"/>
  <c r="D51" i="1"/>
  <c r="F49" i="1"/>
  <c r="D49" i="1"/>
  <c r="D45" i="1"/>
  <c r="F40" i="1"/>
  <c r="F45" i="1" s="1"/>
  <c r="D40" i="1"/>
  <c r="F35" i="1"/>
  <c r="D35" i="1"/>
  <c r="F31" i="1"/>
  <c r="D31" i="1"/>
  <c r="F29" i="1"/>
  <c r="D29" i="1"/>
  <c r="D36" i="1" s="1"/>
  <c r="F22" i="1"/>
  <c r="F21" i="1" s="1"/>
  <c r="F23" i="1" s="1"/>
  <c r="D22" i="1"/>
  <c r="D21" i="1"/>
  <c r="F12" i="1"/>
  <c r="D12" i="1"/>
  <c r="F11" i="1"/>
  <c r="D11" i="1"/>
  <c r="F10" i="1"/>
  <c r="D10" i="1"/>
  <c r="F7" i="1"/>
  <c r="D7" i="1"/>
  <c r="D23" i="1" l="1"/>
  <c r="D14" i="1"/>
  <c r="D24" i="1" s="1"/>
  <c r="F14" i="1"/>
  <c r="F24" i="1" s="1"/>
  <c r="F36" i="1"/>
  <c r="F46" i="1" s="1"/>
  <c r="D54" i="1"/>
  <c r="F54" i="1"/>
  <c r="D46" i="1"/>
  <c r="F55" i="1" l="1"/>
  <c r="D55" i="1"/>
</calcChain>
</file>

<file path=xl/sharedStrings.xml><?xml version="1.0" encoding="utf-8"?>
<sst xmlns="http://schemas.openxmlformats.org/spreadsheetml/2006/main" count="59" uniqueCount="59">
  <si>
    <t>Estado de Situación Financiera</t>
  </si>
  <si>
    <t>Al 31 de Diciembre de 2023 y 2022</t>
  </si>
  <si>
    <t>(Valores en RD$)</t>
  </si>
  <si>
    <t>Activos</t>
  </si>
  <si>
    <t>Activos corrientes</t>
  </si>
  <si>
    <t>Efectivo y equivalentes de efectivo (Nota 7)</t>
  </si>
  <si>
    <t>Inversiones a corto plazo (Nota 8)</t>
  </si>
  <si>
    <t>Porción corriente de documentos por cobrar (Nota 9)</t>
  </si>
  <si>
    <t>Cuenta por cobrar a corto plazo (Notas 8)</t>
  </si>
  <si>
    <t>Inventarios (Nota 9)</t>
  </si>
  <si>
    <t>Pagos anticipados (Nota 10)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</si>
  <si>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</si>
  <si>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</si>
  <si>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</si>
  <si>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</si>
  <si>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</si>
  <si>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</si>
  <si>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</si>
  <si>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 planta y equipos neto (Nota 11)</t>
  </si>
  <si>
    <t>Activos intangibles (Nota 12)</t>
  </si>
  <si>
    <t>Total activos no corrientes</t>
  </si>
  <si>
    <t>Total activos</t>
  </si>
  <si>
    <t xml:space="preserve"> </t>
  </si>
  <si>
    <t>Pasivos</t>
  </si>
  <si>
    <t>Pasivos corrientes</t>
  </si>
  <si>
    <t>Sobregiro bancario (Nota 21)</t>
  </si>
  <si>
    <t>Cuentas por pagar a corto plazo (Nota 13)</t>
  </si>
  <si>
    <t>Préstamos a corto plazo (Nota 23)</t>
  </si>
  <si>
    <t>Retenciones y acumu x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</si>
  <si>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</si>
  <si>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</si>
  <si>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</si>
  <si>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</si>
  <si>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</si>
  <si>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no corrientes</t>
  </si>
  <si>
    <t>Cuentas por pagar a largo plazo (Nota 30)</t>
  </si>
  <si>
    <t>Préstamos a largo plazo (Nota 16)</t>
  </si>
  <si>
    <t>Instrumentos de deuda (Nota 32)</t>
  </si>
  <si>
    <t>Provisiones a largo plazo (Nota 33)</t>
  </si>
  <si>
    <t>Beneficios a empleados a largo plazo (Nota 34)</t>
  </si>
  <si>
    <t>Otros pasivos no corrientes (Nota 35)</t>
  </si>
  <si>
    <t>Total pasivos no corrientes</t>
  </si>
  <si>
    <t>Total pasivos</t>
  </si>
  <si>
    <t>Activos Netos/Patrimonio (Nota 17)</t>
  </si>
  <si>
    <t>Capital</t>
  </si>
  <si>
    <t>Reservas</t>
  </si>
  <si>
    <t>Resultados positivos (ahorro) / negativo (desahorro)</t>
  </si>
  <si>
    <t>Resultados acumulados</t>
  </si>
  <si>
    <t>Intereses minoritarios</t>
  </si>
  <si>
    <t>Total activos netos/patrimonio</t>
  </si>
  <si>
    <t>Total pasivos y activos netos/patrimonio</t>
  </si>
  <si>
    <t>Ing. Rafael Almonte Guzman</t>
  </si>
  <si>
    <t>Lic.Karina Mercado</t>
  </si>
  <si>
    <t>Lic.Yolanda Fermin</t>
  </si>
  <si>
    <t xml:space="preserve">      Director Ejecutivo                                   </t>
  </si>
  <si>
    <t>Director Adm/Financiero</t>
  </si>
  <si>
    <t xml:space="preserve"> Enc.Contabilidad</t>
  </si>
  <si>
    <t>Las notas  7 a 25 son parte integral de estos Estados Financieros.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</si>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</sst>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C0A]#,##0.00&quot; &quot;;[$-1C0A]&quot;(&quot;#,##0.00&quot;)&quot;"/>
    <numFmt numFmtId="165" formatCode="[$-1C0A]#,##0"/>
    <numFmt numFmtId="166" formatCode="#,##0.00&quot; &quot;;&quot;(&quot;#,##0.00&quot;)&quot;;&quot;-&quot;#&quot; &quot;;&quot; &quot;@&quot; &quot;"/>
  </numFmts>
  <fonts count="12" x14ac:knownFonts="1">
    <font>
      <sz val="11"/>
      <color theme="1"/>
      <name val="Aptos Narrow"/>
      <family val="2"/>
      <scheme val="minor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u val="double"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left" vertical="center" indent="7"/>
    </xf>
    <xf numFmtId="3" fontId="3" fillId="0" borderId="1" xfId="0" applyNumberFormat="1" applyFont="1" applyBorder="1"/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/>
    <xf numFmtId="3" fontId="3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left" vertical="center"/>
    </xf>
    <xf numFmtId="4" fontId="0" fillId="0" borderId="0" xfId="0" applyNumberFormat="1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center" indent="7"/>
    </xf>
    <xf numFmtId="3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6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2%20(version%202).ods" TargetMode="External"/><Relationship Id="rId1" Type="http://schemas.openxmlformats.org/officeDocument/2006/relationships/externalLinkPath" Target="file:///C:\Users\yfermin\Downloads\Documentos\ESTADOS%20FINANCIEROS%20HACIENDA%202023%202%20(version%202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5"/>
      <sheetName val="Estado_Situacion_Financiera"/>
      <sheetName val="Estsdo_Rendimiento_Financiero"/>
      <sheetName val="Estado_Flujo_Efectivo"/>
      <sheetName val="Presupuesto"/>
      <sheetName val="CONCILIACION"/>
      <sheetName val="Hoja12"/>
      <sheetName val="Hoja2"/>
      <sheetName val="cuadro_activo"/>
      <sheetName val="Estado_de_Cambio_en_el_Patrimon"/>
      <sheetName val="Hoja1"/>
    </sheetNames>
    <sheetDataSet>
      <sheetData sheetId="0">
        <row r="21">
          <cell r="G21">
            <v>91518716</v>
          </cell>
          <cell r="I21">
            <v>87914258</v>
          </cell>
        </row>
        <row r="30">
          <cell r="G30">
            <v>1789402</v>
          </cell>
          <cell r="I30">
            <v>1883019</v>
          </cell>
        </row>
        <row r="74">
          <cell r="G74">
            <v>32927991</v>
          </cell>
          <cell r="I74">
            <v>29676177</v>
          </cell>
        </row>
        <row r="82">
          <cell r="G82">
            <v>880400</v>
          </cell>
          <cell r="I82">
            <v>757287</v>
          </cell>
        </row>
        <row r="320">
          <cell r="G320">
            <v>325620</v>
          </cell>
          <cell r="I320">
            <v>547344</v>
          </cell>
        </row>
        <row r="340">
          <cell r="G340">
            <v>43877266</v>
          </cell>
          <cell r="I340">
            <v>38295461</v>
          </cell>
        </row>
        <row r="354">
          <cell r="G354">
            <v>23542708</v>
          </cell>
          <cell r="I354">
            <v>25448148</v>
          </cell>
        </row>
        <row r="364">
          <cell r="G364">
            <v>2408850</v>
          </cell>
          <cell r="I364">
            <v>2408850</v>
          </cell>
        </row>
        <row r="371">
          <cell r="G371">
            <v>2112818</v>
          </cell>
          <cell r="I371">
            <v>2181612</v>
          </cell>
        </row>
        <row r="388">
          <cell r="G388">
            <v>407557</v>
          </cell>
          <cell r="I388">
            <v>407557</v>
          </cell>
        </row>
        <row r="400">
          <cell r="G400">
            <v>53822869</v>
          </cell>
        </row>
        <row r="401">
          <cell r="G401">
            <v>74257166</v>
          </cell>
          <cell r="I401">
            <v>72817594</v>
          </cell>
        </row>
      </sheetData>
      <sheetData sheetId="1"/>
      <sheetData sheetId="2"/>
      <sheetData sheetId="3">
        <row r="33">
          <cell r="D33">
            <v>14767427</v>
          </cell>
          <cell r="F33">
            <v>1439572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32513-006A-421D-96A3-9415C09CE915}">
  <dimension ref="A1:I75"/>
  <sheetViews>
    <sheetView tabSelected="1" workbookViewId="0">
      <selection activeCell="C60" sqref="C60"/>
    </sheetView>
  </sheetViews>
  <sheetFormatPr baseColWidth="10" defaultRowHeight="15" x14ac:dyDescent="0.25"/>
  <cols>
    <col min="1" max="1" width="2.42578125" customWidth="1"/>
    <col min="2" max="2" width="20.7109375" customWidth="1"/>
    <col min="3" max="3" width="19.7109375" customWidth="1"/>
    <col min="4" max="4" width="17.5703125" customWidth="1"/>
    <col min="5" max="5" width="8.42578125" customWidth="1"/>
    <col min="6" max="6" width="19.140625" customWidth="1"/>
    <col min="7" max="7" width="16.42578125" customWidth="1"/>
    <col min="8" max="8" width="23.7109375" customWidth="1"/>
    <col min="9" max="1022" width="12.140625" customWidth="1"/>
    <col min="1023" max="1023" width="12.5703125" customWidth="1"/>
  </cols>
  <sheetData>
    <row r="1" spans="1:6" ht="18.75" x14ac:dyDescent="0.25">
      <c r="A1" s="31" t="s">
        <v>58</v>
      </c>
      <c r="B1" s="31"/>
      <c r="C1" s="31"/>
      <c r="D1" s="31"/>
      <c r="E1" s="31"/>
      <c r="F1" s="31"/>
    </row>
    <row r="2" spans="1:6" ht="18.75" x14ac:dyDescent="0.25">
      <c r="A2" s="31" t="s">
        <v>0</v>
      </c>
      <c r="B2" s="31"/>
      <c r="C2" s="31"/>
      <c r="D2" s="31"/>
      <c r="E2" s="31"/>
      <c r="F2" s="31"/>
    </row>
    <row r="3" spans="1:6" ht="18.75" x14ac:dyDescent="0.25">
      <c r="A3" s="31" t="s">
        <v>1</v>
      </c>
      <c r="B3" s="31"/>
      <c r="C3" s="31"/>
      <c r="D3" s="31"/>
      <c r="E3" s="31"/>
      <c r="F3" s="31"/>
    </row>
    <row r="4" spans="1:6" ht="18.75" x14ac:dyDescent="0.25">
      <c r="A4" s="31" t="s">
        <v>2</v>
      </c>
      <c r="B4" s="31"/>
      <c r="C4" s="31"/>
      <c r="D4" s="31"/>
      <c r="E4" s="31"/>
      <c r="F4" s="31"/>
    </row>
    <row r="5" spans="1:6" x14ac:dyDescent="0.25">
      <c r="A5" s="1" t="s">
        <v>3</v>
      </c>
      <c r="B5" s="2"/>
      <c r="C5" s="2"/>
      <c r="D5" s="3"/>
      <c r="E5" s="4"/>
      <c r="F5" s="4"/>
    </row>
    <row r="6" spans="1:6" x14ac:dyDescent="0.25">
      <c r="A6" s="1" t="s">
        <v>4</v>
      </c>
      <c r="B6" s="2"/>
      <c r="C6" s="2"/>
      <c r="D6" s="5">
        <v>2023</v>
      </c>
      <c r="E6" s="4"/>
      <c r="F6" s="5">
        <v>2022</v>
      </c>
    </row>
    <row r="7" spans="1:6" x14ac:dyDescent="0.25">
      <c r="A7" s="6"/>
      <c r="B7" s="6" t="s">
        <v>5</v>
      </c>
      <c r="C7" s="6"/>
      <c r="D7" s="7">
        <f>[1]Notas_Estados_2023!$G$21</f>
        <v>91518716</v>
      </c>
      <c r="E7" s="8"/>
      <c r="F7" s="7">
        <f>[1]Notas_Estados_2023!$I$21</f>
        <v>87914258</v>
      </c>
    </row>
    <row r="8" spans="1:6" hidden="1" x14ac:dyDescent="0.25">
      <c r="A8" s="9"/>
      <c r="B8" s="6" t="s">
        <v>6</v>
      </c>
      <c r="C8" s="6"/>
      <c r="D8" s="10"/>
      <c r="E8" s="11"/>
      <c r="F8" s="10"/>
    </row>
    <row r="9" spans="1:6" hidden="1" x14ac:dyDescent="0.25">
      <c r="A9" s="9"/>
      <c r="B9" s="6" t="s">
        <v>7</v>
      </c>
      <c r="C9" s="6"/>
      <c r="D9" s="10"/>
      <c r="E9" s="11"/>
      <c r="F9" s="10"/>
    </row>
    <row r="10" spans="1:6" x14ac:dyDescent="0.25">
      <c r="A10" s="9"/>
      <c r="B10" s="6" t="s">
        <v>8</v>
      </c>
      <c r="C10" s="6"/>
      <c r="D10" s="10">
        <f>[1]Notas_Estados_2023!$G$30</f>
        <v>1789402</v>
      </c>
      <c r="E10" s="11"/>
      <c r="F10" s="10">
        <f>[1]Notas_Estados_2023!$I$30</f>
        <v>1883019</v>
      </c>
    </row>
    <row r="11" spans="1:6" x14ac:dyDescent="0.25">
      <c r="A11" s="6"/>
      <c r="B11" s="6" t="s">
        <v>9</v>
      </c>
      <c r="C11" s="6"/>
      <c r="D11" s="10">
        <f>[1]Notas_Estados_2023!$G$74</f>
        <v>32927991</v>
      </c>
      <c r="E11" s="8"/>
      <c r="F11" s="10">
        <f>[1]Notas_Estados_2023!$I$74</f>
        <v>29676177</v>
      </c>
    </row>
    <row r="12" spans="1:6" x14ac:dyDescent="0.25">
      <c r="A12" s="9"/>
      <c r="B12" s="6" t="s">
        <v>10</v>
      </c>
      <c r="C12" s="6"/>
      <c r="D12" s="12">
        <f>[1]Notas_Estados_2023!$G$82</f>
        <v>880400</v>
      </c>
      <c r="E12" s="11"/>
      <c r="F12" s="12">
        <f>[1]Notas_Estados_2023!$I$82</f>
        <v>757287</v>
      </c>
    </row>
    <row r="13" spans="1:6" hidden="1" x14ac:dyDescent="0.25">
      <c r="A13" s="9"/>
      <c r="B13" s="6" t="s">
        <v>11</v>
      </c>
      <c r="C13" s="6"/>
      <c r="D13" s="12"/>
      <c r="E13" s="11"/>
      <c r="F13" s="12"/>
    </row>
    <row r="14" spans="1:6" x14ac:dyDescent="0.25">
      <c r="A14" s="1" t="s">
        <v>12</v>
      </c>
      <c r="B14" s="6"/>
      <c r="C14" s="6"/>
      <c r="D14" s="13">
        <f>SUM(D7:D13)</f>
        <v>127116509</v>
      </c>
      <c r="E14" s="8"/>
      <c r="F14" s="13">
        <f>SUM(F7:F13)</f>
        <v>120230741</v>
      </c>
    </row>
    <row r="15" spans="1:6" ht="12.75" customHeight="1" x14ac:dyDescent="0.25">
      <c r="A15" s="1"/>
      <c r="B15" s="6"/>
      <c r="C15" s="6"/>
      <c r="D15" s="14"/>
      <c r="E15" s="8"/>
      <c r="F15" s="14"/>
    </row>
    <row r="16" spans="1:6" x14ac:dyDescent="0.25">
      <c r="A16" s="1" t="s">
        <v>13</v>
      </c>
      <c r="B16" s="6"/>
      <c r="C16" s="6"/>
      <c r="D16" s="15"/>
      <c r="E16" s="15"/>
      <c r="F16" s="7"/>
    </row>
    <row r="17" spans="1:8" hidden="1" x14ac:dyDescent="0.25">
      <c r="A17" s="9"/>
      <c r="B17" s="6" t="s">
        <v>14</v>
      </c>
      <c r="C17" s="6"/>
      <c r="D17" s="15"/>
      <c r="E17" s="15"/>
      <c r="F17" s="10"/>
    </row>
    <row r="18" spans="1:8" hidden="1" x14ac:dyDescent="0.25">
      <c r="A18" s="9"/>
      <c r="B18" s="6" t="s">
        <v>15</v>
      </c>
      <c r="C18" s="6"/>
      <c r="D18" s="7"/>
      <c r="E18" s="7"/>
      <c r="F18" s="10"/>
    </row>
    <row r="19" spans="1:8" hidden="1" x14ac:dyDescent="0.25">
      <c r="A19" s="9"/>
      <c r="B19" s="6" t="s">
        <v>16</v>
      </c>
      <c r="C19" s="6"/>
      <c r="D19" s="10"/>
      <c r="E19" s="11"/>
      <c r="F19" s="10"/>
    </row>
    <row r="20" spans="1:8" hidden="1" x14ac:dyDescent="0.25">
      <c r="A20" s="9"/>
      <c r="B20" s="6" t="s">
        <v>17</v>
      </c>
      <c r="C20" s="6"/>
      <c r="D20" s="10"/>
      <c r="E20" s="11"/>
      <c r="F20" s="10"/>
    </row>
    <row r="21" spans="1:8" x14ac:dyDescent="0.25">
      <c r="A21" s="6"/>
      <c r="B21" s="6" t="s">
        <v>18</v>
      </c>
      <c r="C21" s="6"/>
      <c r="D21" s="7">
        <f>[1]Notas_Estados_2023!$G$340</f>
        <v>43877266</v>
      </c>
      <c r="E21" s="8"/>
      <c r="F21" s="7">
        <f>[1]Notas_Estados_2023!$I$340-F22</f>
        <v>37748117</v>
      </c>
    </row>
    <row r="22" spans="1:8" x14ac:dyDescent="0.25">
      <c r="B22" s="6" t="s">
        <v>19</v>
      </c>
      <c r="C22" s="6"/>
      <c r="D22" s="16">
        <f>[1]Notas_Estados_2023!$G$320</f>
        <v>325620</v>
      </c>
      <c r="E22" s="8"/>
      <c r="F22" s="16">
        <f>[1]Notas_Estados_2023!$I$320</f>
        <v>547344</v>
      </c>
    </row>
    <row r="23" spans="1:8" x14ac:dyDescent="0.25">
      <c r="A23" s="1" t="s">
        <v>20</v>
      </c>
      <c r="B23" s="6"/>
      <c r="C23" s="6"/>
      <c r="D23" s="13">
        <f>SUM(D17:D22)</f>
        <v>44202886</v>
      </c>
      <c r="E23" s="8"/>
      <c r="F23" s="13">
        <f>+F22+F21</f>
        <v>38295461</v>
      </c>
    </row>
    <row r="24" spans="1:8" x14ac:dyDescent="0.25">
      <c r="A24" s="1" t="s">
        <v>21</v>
      </c>
      <c r="B24" s="6"/>
      <c r="C24" s="6"/>
      <c r="D24" s="13">
        <f>SUM(D23,D14)</f>
        <v>171319395</v>
      </c>
      <c r="E24" s="17"/>
      <c r="F24" s="13">
        <f>SUM(F23,F14)</f>
        <v>158526202</v>
      </c>
      <c r="G24" s="18"/>
      <c r="H24" s="18"/>
    </row>
    <row r="25" spans="1:8" ht="13.5" customHeight="1" x14ac:dyDescent="0.25">
      <c r="A25" s="6"/>
      <c r="B25" s="6" t="s">
        <v>22</v>
      </c>
      <c r="C25" s="6"/>
      <c r="D25" s="7"/>
      <c r="E25" s="7"/>
      <c r="F25" s="7"/>
    </row>
    <row r="26" spans="1:8" x14ac:dyDescent="0.25">
      <c r="A26" s="1" t="s">
        <v>23</v>
      </c>
      <c r="B26" s="6"/>
      <c r="C26" s="6"/>
      <c r="D26" s="7"/>
      <c r="E26" s="7"/>
      <c r="F26" s="7"/>
    </row>
    <row r="27" spans="1:8" x14ac:dyDescent="0.25">
      <c r="A27" s="1" t="s">
        <v>24</v>
      </c>
      <c r="B27" s="6"/>
      <c r="C27" s="6"/>
      <c r="D27" s="8"/>
      <c r="E27" s="8"/>
      <c r="F27" s="8"/>
    </row>
    <row r="28" spans="1:8" hidden="1" x14ac:dyDescent="0.25">
      <c r="A28" s="9"/>
      <c r="B28" s="6" t="s">
        <v>25</v>
      </c>
      <c r="C28" s="6"/>
      <c r="D28" s="10"/>
      <c r="E28" s="10"/>
      <c r="F28" s="10"/>
    </row>
    <row r="29" spans="1:8" x14ac:dyDescent="0.25">
      <c r="A29" s="6"/>
      <c r="B29" s="6" t="s">
        <v>26</v>
      </c>
      <c r="C29" s="6"/>
      <c r="D29" s="10">
        <f>[1]Notas_Estados_2023!$G$354</f>
        <v>23542708</v>
      </c>
      <c r="E29" s="8"/>
      <c r="F29" s="10">
        <f>[1]Notas_Estados_2023!$I$354</f>
        <v>25448148</v>
      </c>
    </row>
    <row r="30" spans="1:8" hidden="1" x14ac:dyDescent="0.25">
      <c r="B30" s="6" t="s">
        <v>27</v>
      </c>
      <c r="C30" s="6"/>
      <c r="D30" s="15"/>
      <c r="E30" s="11"/>
      <c r="F30" s="15"/>
    </row>
    <row r="31" spans="1:8" ht="18" customHeight="1" x14ac:dyDescent="0.25">
      <c r="A31" s="9"/>
      <c r="B31" s="6" t="s">
        <v>28</v>
      </c>
      <c r="C31" s="6"/>
      <c r="D31" s="10">
        <f>[1]Notas_Estados_2023!$G$364</f>
        <v>2408850</v>
      </c>
      <c r="E31" s="11"/>
      <c r="F31" s="10">
        <f>[1]Notas_Estados_2023!$I$364</f>
        <v>2408850</v>
      </c>
    </row>
    <row r="32" spans="1:8" hidden="1" x14ac:dyDescent="0.25">
      <c r="A32" s="9"/>
      <c r="B32" s="6" t="s">
        <v>29</v>
      </c>
      <c r="C32" s="6"/>
      <c r="D32" s="10"/>
      <c r="E32" s="11"/>
      <c r="F32" s="10"/>
    </row>
    <row r="33" spans="1:7" hidden="1" x14ac:dyDescent="0.25">
      <c r="A33" s="9"/>
      <c r="B33" s="6" t="s">
        <v>30</v>
      </c>
      <c r="C33" s="6"/>
      <c r="D33" s="10"/>
      <c r="E33" s="11"/>
      <c r="F33" s="10"/>
    </row>
    <row r="34" spans="1:7" ht="16.5" hidden="1" customHeight="1" x14ac:dyDescent="0.25">
      <c r="A34" s="9"/>
      <c r="B34" s="6" t="s">
        <v>31</v>
      </c>
      <c r="C34" s="6"/>
      <c r="D34" s="10"/>
      <c r="E34" s="11"/>
      <c r="F34" s="10"/>
    </row>
    <row r="35" spans="1:7" x14ac:dyDescent="0.25">
      <c r="A35" s="9"/>
      <c r="B35" s="6" t="s">
        <v>32</v>
      </c>
      <c r="C35" s="6"/>
      <c r="D35" s="12">
        <f>[1]Notas_Estados_2023!$G$371</f>
        <v>2112818</v>
      </c>
      <c r="E35" s="11"/>
      <c r="F35" s="12">
        <f>[1]Notas_Estados_2023!$I$371</f>
        <v>2181612</v>
      </c>
    </row>
    <row r="36" spans="1:7" x14ac:dyDescent="0.25">
      <c r="A36" s="1" t="s">
        <v>33</v>
      </c>
      <c r="B36" s="6"/>
      <c r="C36" s="6"/>
      <c r="D36" s="14">
        <f>SUM(D28:D35)</f>
        <v>28064376</v>
      </c>
      <c r="E36" s="8"/>
      <c r="F36" s="14">
        <f>SUM(F28:F35)</f>
        <v>30038610</v>
      </c>
    </row>
    <row r="37" spans="1:7" ht="12" customHeight="1" x14ac:dyDescent="0.25">
      <c r="A37" s="1"/>
      <c r="B37" s="6"/>
      <c r="C37" s="6"/>
      <c r="D37" s="14"/>
      <c r="E37" s="8"/>
      <c r="F37" s="7"/>
    </row>
    <row r="38" spans="1:7" x14ac:dyDescent="0.25">
      <c r="A38" s="19" t="s">
        <v>34</v>
      </c>
      <c r="B38" s="9"/>
      <c r="C38" s="9"/>
      <c r="D38" s="10"/>
      <c r="E38" s="10"/>
      <c r="F38" s="10"/>
    </row>
    <row r="39" spans="1:7" hidden="1" x14ac:dyDescent="0.25">
      <c r="A39" s="9"/>
      <c r="B39" s="6" t="s">
        <v>35</v>
      </c>
      <c r="C39" s="6"/>
      <c r="D39" s="10"/>
      <c r="E39" s="11"/>
      <c r="F39" s="10"/>
    </row>
    <row r="40" spans="1:7" x14ac:dyDescent="0.25">
      <c r="A40" s="9"/>
      <c r="B40" s="6" t="s">
        <v>36</v>
      </c>
      <c r="C40" s="6"/>
      <c r="D40" s="10">
        <f>[1]Notas_Estados_2023!$G$388</f>
        <v>407557</v>
      </c>
      <c r="E40" s="11"/>
      <c r="F40" s="10">
        <f>[1]Notas_Estados_2023!$I$388</f>
        <v>407557</v>
      </c>
    </row>
    <row r="41" spans="1:7" hidden="1" x14ac:dyDescent="0.25">
      <c r="A41" s="9"/>
      <c r="B41" s="6" t="s">
        <v>37</v>
      </c>
      <c r="C41" s="6"/>
      <c r="D41" s="10"/>
      <c r="E41" s="11"/>
      <c r="F41" s="10"/>
    </row>
    <row r="42" spans="1:7" hidden="1" x14ac:dyDescent="0.25">
      <c r="A42" s="9"/>
      <c r="B42" s="6" t="s">
        <v>38</v>
      </c>
      <c r="C42" s="6"/>
      <c r="D42" s="10"/>
      <c r="E42" s="11"/>
      <c r="F42" s="10"/>
    </row>
    <row r="43" spans="1:7" hidden="1" x14ac:dyDescent="0.25">
      <c r="A43" s="9"/>
      <c r="B43" s="6" t="s">
        <v>39</v>
      </c>
      <c r="C43" s="6"/>
      <c r="D43" s="10"/>
      <c r="E43" s="11"/>
      <c r="F43" s="10"/>
    </row>
    <row r="44" spans="1:7" hidden="1" x14ac:dyDescent="0.25">
      <c r="A44" s="9"/>
      <c r="B44" s="6" t="s">
        <v>40</v>
      </c>
      <c r="C44" s="6"/>
      <c r="D44" s="10"/>
      <c r="E44" s="11"/>
      <c r="F44" s="10"/>
    </row>
    <row r="45" spans="1:7" x14ac:dyDescent="0.25">
      <c r="A45" s="19" t="s">
        <v>41</v>
      </c>
      <c r="B45" s="9"/>
      <c r="C45" s="9"/>
      <c r="D45" s="13">
        <f>SUM(D40:D44)</f>
        <v>407557</v>
      </c>
      <c r="E45" s="20"/>
      <c r="F45" s="13">
        <f>SUM(F40:F44)</f>
        <v>407557</v>
      </c>
    </row>
    <row r="46" spans="1:7" x14ac:dyDescent="0.25">
      <c r="A46" s="1" t="s">
        <v>42</v>
      </c>
      <c r="B46" s="6"/>
      <c r="C46" s="6"/>
      <c r="D46" s="14">
        <f>+D45+D36</f>
        <v>28471933</v>
      </c>
      <c r="E46" s="14"/>
      <c r="F46" s="14">
        <f>+F45+F36</f>
        <v>30446167</v>
      </c>
      <c r="G46" s="15"/>
    </row>
    <row r="47" spans="1:7" ht="12" customHeight="1" x14ac:dyDescent="0.25">
      <c r="A47" s="1"/>
      <c r="B47" s="6"/>
      <c r="C47" s="6"/>
      <c r="D47" s="14"/>
      <c r="E47" s="14"/>
      <c r="F47" s="14"/>
    </row>
    <row r="48" spans="1:7" x14ac:dyDescent="0.25">
      <c r="A48" s="1" t="s">
        <v>43</v>
      </c>
      <c r="B48" s="6"/>
      <c r="C48" s="6"/>
      <c r="D48" s="7"/>
      <c r="E48" s="7"/>
      <c r="F48" s="7"/>
    </row>
    <row r="49" spans="1:9" x14ac:dyDescent="0.25">
      <c r="A49" s="19"/>
      <c r="B49" s="6" t="s">
        <v>44</v>
      </c>
      <c r="C49" s="6"/>
      <c r="D49" s="10">
        <f>[1]Notas_Estados_2023!$G$400</f>
        <v>53822869</v>
      </c>
      <c r="E49" s="11"/>
      <c r="F49" s="10">
        <f>[1]Notas_Estados_2023!$G$400</f>
        <v>53822869</v>
      </c>
    </row>
    <row r="50" spans="1:9" hidden="1" x14ac:dyDescent="0.25">
      <c r="A50" s="9"/>
      <c r="B50" s="6" t="s">
        <v>45</v>
      </c>
      <c r="C50" s="6"/>
      <c r="D50" s="10"/>
      <c r="E50" s="11"/>
      <c r="F50" s="10"/>
    </row>
    <row r="51" spans="1:9" x14ac:dyDescent="0.25">
      <c r="A51" s="6"/>
      <c r="B51" s="6" t="s">
        <v>46</v>
      </c>
      <c r="C51" s="6"/>
      <c r="D51" s="21">
        <f>[1]Estsdo_Rendimiento_Financiero!$D$33</f>
        <v>14767427</v>
      </c>
      <c r="E51" s="8"/>
      <c r="F51" s="7">
        <f>[1]Estsdo_Rendimiento_Financiero!$F$33</f>
        <v>1439572</v>
      </c>
    </row>
    <row r="52" spans="1:9" x14ac:dyDescent="0.25">
      <c r="A52" s="6"/>
      <c r="B52" s="6" t="s">
        <v>47</v>
      </c>
      <c r="C52" s="6"/>
      <c r="D52" s="16">
        <f>[1]Notas_Estados_2023!$G$401</f>
        <v>74257166</v>
      </c>
      <c r="E52" s="8"/>
      <c r="F52" s="16">
        <f>[1]Notas_Estados_2023!$I$401</f>
        <v>72817594</v>
      </c>
    </row>
    <row r="53" spans="1:9" hidden="1" x14ac:dyDescent="0.25">
      <c r="A53" s="9"/>
      <c r="B53" s="6" t="s">
        <v>48</v>
      </c>
      <c r="C53" s="6"/>
      <c r="D53" s="7"/>
      <c r="E53" s="11"/>
      <c r="F53" s="7"/>
    </row>
    <row r="54" spans="1:9" x14ac:dyDescent="0.25">
      <c r="A54" s="1" t="s">
        <v>49</v>
      </c>
      <c r="B54" s="6"/>
      <c r="C54" s="6"/>
      <c r="D54" s="13">
        <f>SUM(D49:D53)</f>
        <v>142847462</v>
      </c>
      <c r="E54" s="17"/>
      <c r="F54" s="13">
        <f>SUM(F49:F53)</f>
        <v>128080035</v>
      </c>
    </row>
    <row r="55" spans="1:9" x14ac:dyDescent="0.25">
      <c r="A55" s="1" t="s">
        <v>50</v>
      </c>
      <c r="B55" s="6"/>
      <c r="C55" s="6"/>
      <c r="D55" s="13">
        <f>+D46+D54</f>
        <v>171319395</v>
      </c>
      <c r="E55" s="22"/>
      <c r="F55" s="13">
        <f>+F46+F54</f>
        <v>158526202</v>
      </c>
      <c r="G55" s="18"/>
      <c r="H55" s="18"/>
    </row>
    <row r="56" spans="1:9" x14ac:dyDescent="0.25">
      <c r="A56" s="1"/>
      <c r="B56" s="6"/>
      <c r="C56" s="6"/>
      <c r="D56" s="14"/>
      <c r="E56" s="22"/>
      <c r="F56" s="14"/>
      <c r="G56" s="18"/>
      <c r="H56" s="18"/>
    </row>
    <row r="57" spans="1:9" x14ac:dyDescent="0.25">
      <c r="A57" s="23"/>
      <c r="B57" s="24"/>
      <c r="C57" s="24"/>
      <c r="D57" s="25"/>
      <c r="E57" s="26"/>
      <c r="F57" s="25"/>
      <c r="G57" s="18"/>
      <c r="H57" s="18"/>
    </row>
    <row r="58" spans="1:9" x14ac:dyDescent="0.25">
      <c r="A58" s="23"/>
      <c r="B58" s="24"/>
      <c r="C58" s="24"/>
      <c r="D58" s="25"/>
      <c r="E58" s="26"/>
      <c r="F58" s="25"/>
      <c r="G58" s="18"/>
      <c r="H58" s="18"/>
    </row>
    <row r="59" spans="1:9" x14ac:dyDescent="0.25">
      <c r="A59" s="23"/>
      <c r="B59" s="24"/>
      <c r="C59" s="24"/>
      <c r="D59" s="25"/>
      <c r="E59" s="26"/>
      <c r="F59" s="25"/>
      <c r="G59" s="18"/>
      <c r="H59" s="18"/>
    </row>
    <row r="60" spans="1:9" x14ac:dyDescent="0.25">
      <c r="A60" s="23"/>
      <c r="B60" s="24"/>
      <c r="C60" s="24"/>
      <c r="D60" s="25"/>
      <c r="E60" s="26"/>
      <c r="F60" s="25"/>
      <c r="G60" s="18"/>
      <c r="H60" s="18"/>
    </row>
    <row r="61" spans="1:9" x14ac:dyDescent="0.25">
      <c r="A61" s="23"/>
      <c r="B61" s="24"/>
      <c r="C61" s="24"/>
      <c r="D61" s="25"/>
      <c r="E61" s="26"/>
      <c r="F61" s="25"/>
      <c r="G61" s="18"/>
      <c r="H61" s="18"/>
    </row>
    <row r="62" spans="1:9" ht="21" customHeight="1" x14ac:dyDescent="0.25">
      <c r="A62" s="27" t="s">
        <v>51</v>
      </c>
      <c r="D62" s="27" t="s">
        <v>52</v>
      </c>
      <c r="F62" s="27" t="s">
        <v>53</v>
      </c>
      <c r="I62" s="18"/>
    </row>
    <row r="63" spans="1:9" x14ac:dyDescent="0.25">
      <c r="A63" s="28" t="s">
        <v>54</v>
      </c>
      <c r="B63" s="27"/>
      <c r="C63" s="29"/>
      <c r="D63" s="27" t="s">
        <v>55</v>
      </c>
      <c r="E63" s="27"/>
      <c r="F63" s="27" t="s">
        <v>56</v>
      </c>
    </row>
    <row r="64" spans="1:9" x14ac:dyDescent="0.25">
      <c r="A64" s="28"/>
      <c r="B64" s="29"/>
      <c r="C64" s="29"/>
      <c r="D64" s="27"/>
      <c r="E64" s="27"/>
      <c r="F64" s="27"/>
    </row>
    <row r="65" spans="1:6" x14ac:dyDescent="0.25">
      <c r="A65" s="28"/>
      <c r="B65" s="29"/>
      <c r="C65" s="29"/>
      <c r="D65" s="27"/>
      <c r="E65" s="27"/>
      <c r="F65" s="27"/>
    </row>
    <row r="66" spans="1:6" x14ac:dyDescent="0.25">
      <c r="A66" s="28"/>
      <c r="B66" s="29"/>
      <c r="C66" s="29"/>
      <c r="D66" s="27"/>
      <c r="E66" s="27"/>
      <c r="F66" s="27"/>
    </row>
    <row r="67" spans="1:6" x14ac:dyDescent="0.25">
      <c r="A67" s="32" t="s">
        <v>57</v>
      </c>
      <c r="B67" s="32"/>
      <c r="C67" s="32"/>
      <c r="D67" s="32"/>
      <c r="E67" s="32"/>
      <c r="F67" s="32"/>
    </row>
    <row r="68" spans="1:6" x14ac:dyDescent="0.25">
      <c r="E68" s="6"/>
      <c r="F68" s="6"/>
    </row>
    <row r="69" spans="1:6" x14ac:dyDescent="0.25">
      <c r="E69" s="6"/>
      <c r="F69" s="30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</sheetData>
  <mergeCells count="5">
    <mergeCell ref="A1:F1"/>
    <mergeCell ref="A2:F2"/>
    <mergeCell ref="A3:F3"/>
    <mergeCell ref="A4:F4"/>
    <mergeCell ref="A67:F67"/>
  </mergeCells>
  <pageMargins left="0.9055118110236221" right="0.11811023622047245" top="0.19685039370078741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2024-01-22T18:05:25Z</cp:lastPrinted>
  <dcterms:created xsi:type="dcterms:W3CDTF">2024-01-17T14:24:41Z</dcterms:created>
  <dcterms:modified xsi:type="dcterms:W3CDTF">2024-01-22T18:07:12Z</dcterms:modified>
</cp:coreProperties>
</file>